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Virginia Swimming\"/>
    </mc:Choice>
  </mc:AlternateContent>
  <xr:revisionPtr revIDLastSave="0" documentId="13_ncr:1_{9CDFED56-E784-474A-B025-F6E144B06EF6}" xr6:coauthVersionLast="37" xr6:coauthVersionMax="37" xr10:uidLastSave="{00000000-0000-0000-0000-000000000000}"/>
  <bookViews>
    <workbookView xWindow="480" yWindow="60" windowWidth="27795" windowHeight="12090" xr2:uid="{00000000-000D-0000-FFFF-FFFF00000000}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77" i="1" l="1"/>
  <c r="H81" i="1"/>
  <c r="E81" i="1" s="1"/>
  <c r="H76" i="1"/>
  <c r="H79" i="1" s="1"/>
  <c r="H45" i="1"/>
  <c r="E79" i="1"/>
  <c r="E76" i="1"/>
  <c r="E73" i="1"/>
  <c r="E42" i="1"/>
  <c r="E32" i="1"/>
  <c r="E28" i="1"/>
  <c r="E27" i="1"/>
  <c r="G73" i="1"/>
  <c r="G71" i="1"/>
  <c r="H83" i="1" l="1"/>
  <c r="G24" i="1" l="1"/>
  <c r="F24" i="1"/>
  <c r="E11" i="1"/>
  <c r="E24" i="1" s="1"/>
  <c r="F73" i="1" l="1"/>
  <c r="E71" i="1" l="1"/>
</calcChain>
</file>

<file path=xl/sharedStrings.xml><?xml version="1.0" encoding="utf-8"?>
<sst xmlns="http://schemas.openxmlformats.org/spreadsheetml/2006/main" count="70" uniqueCount="67">
  <si>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</si>
  <si>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</si>
  <si>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</si>
  <si>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</si>
  <si>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</si>
  <si>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</si>
  <si>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</si>
  <si>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</si>
  <si>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</si>
  <si>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</si>
  <si>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</si>
  <si>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</si>
  <si>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</si>
  <si>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</si>
  <si>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</si>
  <si>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</si>
  <si>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</si>
  <si>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</si>
  <si>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</si>
  <si>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</si>
  <si>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</si>
  <si>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</si>
  <si>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</si>
  <si>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</si>
  <si>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</si>
  <si>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</si>
  <si>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</si>
  <si>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</si>
  <si>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</si>
  <si>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</si>
  <si>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</si>
  <si>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</si>
  <si>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</si>
  <si>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</si>
  <si>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</si>
  <si>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</si>
  <si>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</si>
  <si>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</si>
  <si>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</si>
  <si>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</si>
  <si>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</si>
  <si>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</si>
  <si>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</si>
  <si>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</si>
  <si>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</si>
  <si>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</si>
  <si>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</si>
  <si>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</si>
  <si>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</si>
  <si>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</si>
  <si>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</si>
  <si>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</si>
  <si>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</si>
  <si>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</si>
  <si>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</si>
  <si>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</si>
  <si>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</si>
  <si>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</si>
  <si>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</si>
  <si>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</si>
  <si>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</si>
  <si>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</si>
  <si>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Staff Salaries</t>
  </si>
  <si>
    <t>August</t>
  </si>
  <si>
    <t>Virginia Swimming Financial Summaries, 2018/ 2019</t>
  </si>
  <si>
    <t>September</t>
  </si>
  <si>
    <t>Seasonal and Flex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</si>
</sst>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0" borderId="3" xfId="0" applyFont="1" applyFill="1" applyBorder="1"/>
    <xf numFmtId="0" fontId="3" fillId="4" borderId="0" xfId="0" applyFont="1" applyFill="1" applyBorder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37" fontId="4" fillId="2" borderId="1" xfId="0" applyNumberFormat="1" applyFont="1" applyFill="1" applyBorder="1" applyProtection="1"/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7" fontId="3" fillId="0" borderId="3" xfId="0" applyNumberFormat="1" applyFont="1" applyBorder="1"/>
    <xf numFmtId="0" fontId="4" fillId="0" borderId="1" xfId="0" applyFont="1" applyBorder="1"/>
    <xf numFmtId="165" fontId="10" fillId="0" borderId="1" xfId="0" applyNumberFormat="1" applyFont="1" applyBorder="1"/>
    <xf numFmtId="0" fontId="11" fillId="0" borderId="1" xfId="0" applyFont="1" applyBorder="1" applyAlignment="1">
      <alignment horizontal="center"/>
    </xf>
    <xf numFmtId="164" fontId="3" fillId="0" borderId="5" xfId="1" applyNumberFormat="1" applyFont="1" applyBorder="1"/>
    <xf numFmtId="0" fontId="0" fillId="4" borderId="5" xfId="0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0" fontId="12" fillId="0" borderId="1" xfId="0" applyFont="1" applyFill="1" applyBorder="1" applyAlignment="1">
      <alignment horizontal="center"/>
    </xf>
    <xf numFmtId="164" fontId="5" fillId="0" borderId="4" xfId="1" applyNumberFormat="1" applyFont="1" applyBorder="1"/>
    <xf numFmtId="164" fontId="5" fillId="0" borderId="7" xfId="1" applyNumberFormat="1" applyFont="1" applyBorder="1"/>
    <xf numFmtId="166" fontId="0" fillId="0" borderId="0" xfId="0" applyNumberFormat="1"/>
    <xf numFmtId="164" fontId="0" fillId="0" borderId="0" xfId="0" applyNumberFormat="1"/>
    <xf numFmtId="164" fontId="4" fillId="5" borderId="1" xfId="1" applyNumberFormat="1" applyFont="1" applyFill="1" applyBorder="1"/>
    <xf numFmtId="164" fontId="5" fillId="0" borderId="8" xfId="1" applyNumberFormat="1" applyFont="1" applyBorder="1"/>
    <xf numFmtId="164" fontId="0" fillId="0" borderId="0" xfId="1" applyNumberFormat="1" applyFont="1"/>
    <xf numFmtId="164" fontId="8" fillId="0" borderId="6" xfId="1" applyNumberFormat="1" applyFont="1" applyBorder="1"/>
    <xf numFmtId="14" fontId="13" fillId="0" borderId="0" xfId="0" applyNumberFormat="1" applyFont="1"/>
    <xf numFmtId="166" fontId="10" fillId="0" borderId="3" xfId="2" applyNumberFormat="1" applyFont="1" applyBorder="1"/>
    <xf numFmtId="166" fontId="8" fillId="0" borderId="3" xfId="2" applyNumberFormat="1" applyFont="1" applyBorder="1"/>
    <xf numFmtId="166" fontId="5" fillId="0" borderId="3" xfId="2" applyNumberFormat="1" applyFont="1" applyBorder="1"/>
    <xf numFmtId="166" fontId="4" fillId="0" borderId="3" xfId="2" applyNumberFormat="1" applyFont="1" applyBorder="1"/>
    <xf numFmtId="164" fontId="5" fillId="0" borderId="0" xfId="1" applyNumberFormat="1" applyFont="1" applyBorder="1"/>
    <xf numFmtId="164" fontId="5" fillId="0" borderId="9" xfId="1" applyNumberFormat="1" applyFont="1" applyBorder="1"/>
    <xf numFmtId="164" fontId="5" fillId="0" borderId="10" xfId="1" applyNumberFormat="1" applyFont="1" applyBorder="1"/>
    <xf numFmtId="164" fontId="3" fillId="0" borderId="11" xfId="1" applyNumberFormat="1" applyFont="1" applyBorder="1"/>
    <xf numFmtId="164" fontId="3" fillId="0" borderId="12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5" fillId="0" borderId="15" xfId="1" applyNumberFormat="1" applyFont="1" applyBorder="1"/>
    <xf numFmtId="164" fontId="4" fillId="2" borderId="1" xfId="1" applyNumberFormat="1" applyFont="1" applyFill="1" applyBorder="1" applyProtection="1"/>
    <xf numFmtId="164" fontId="4" fillId="0" borderId="6" xfId="1" applyNumberFormat="1" applyFont="1" applyBorder="1"/>
    <xf numFmtId="164" fontId="3" fillId="0" borderId="1" xfId="0" applyNumberFormat="1" applyFont="1" applyBorder="1"/>
    <xf numFmtId="0" fontId="3" fillId="4" borderId="1" xfId="0" applyFont="1" applyFill="1" applyBorder="1"/>
    <xf numFmtId="164" fontId="3" fillId="0" borderId="1" xfId="1" applyNumberFormat="1" applyFont="1" applyBorder="1"/>
    <xf numFmtId="1" fontId="3" fillId="0" borderId="1" xfId="1" applyNumberFormat="1" applyFont="1" applyBorder="1"/>
    <xf numFmtId="164" fontId="3" fillId="4" borderId="1" xfId="1" applyNumberFormat="1" applyFont="1" applyFill="1" applyBorder="1"/>
    <xf numFmtId="164" fontId="3" fillId="0" borderId="1" xfId="1" applyNumberFormat="1" applyFont="1" applyFill="1" applyBorder="1"/>
    <xf numFmtId="5" fontId="3" fillId="0" borderId="1" xfId="1" applyNumberFormat="1" applyFont="1" applyFill="1" applyBorder="1"/>
    <xf numFmtId="0" fontId="0" fillId="4" borderId="1" xfId="0" applyFill="1" applyBorder="1"/>
    <xf numFmtId="5" fontId="3" fillId="0" borderId="16" xfId="1" applyNumberFormat="1" applyFont="1" applyFill="1" applyBorder="1"/>
    <xf numFmtId="164" fontId="4" fillId="0" borderId="6" xfId="2" applyNumberFormat="1" applyFont="1" applyBorder="1"/>
    <xf numFmtId="164" fontId="3" fillId="0" borderId="17" xfId="1" applyNumberFormat="1" applyFont="1" applyBorder="1"/>
    <xf numFmtId="0" fontId="0" fillId="0" borderId="3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I83"/>
  <sheetViews>
    <sheetView tabSelected="1" workbookViewId="0">
      <selection activeCell="Q26" sqref="Q26"/>
    </sheetView>
  </sheetViews>
  <sheetFormatPr defaultRowHeight="15" x14ac:dyDescent="0.25"/>
  <cols>
    <col min="4" max="4" width="47.28515625" customWidth="1"/>
    <col min="5" max="5" width="22" customWidth="1"/>
    <col min="6" max="8" width="21.7109375" customWidth="1"/>
  </cols>
  <sheetData>
    <row r="2" spans="4:8" ht="31.5" x14ac:dyDescent="0.5">
      <c r="D2" s="20" t="s">
        <v>64</v>
      </c>
    </row>
    <row r="3" spans="4:8" x14ac:dyDescent="0.25">
      <c r="F3" s="43">
        <v>43389</v>
      </c>
      <c r="G3" s="43"/>
    </row>
    <row r="4" spans="4:8" ht="15.75" thickBot="1" x14ac:dyDescent="0.3"/>
    <row r="5" spans="4:8" ht="24" thickBot="1" x14ac:dyDescent="0.4">
      <c r="D5" s="1" t="s">
        <v>0</v>
      </c>
      <c r="E5" s="17" t="s">
        <v>52</v>
      </c>
      <c r="F5" s="34" t="s">
        <v>63</v>
      </c>
      <c r="G5" s="34" t="s">
        <v>65</v>
      </c>
      <c r="H5" s="28" t="s">
        <v>61</v>
      </c>
    </row>
    <row r="6" spans="4:8" ht="16.5" thickTop="1" x14ac:dyDescent="0.25">
      <c r="D6" s="2" t="s">
        <v>1</v>
      </c>
      <c r="E6" s="49">
        <v>475500</v>
      </c>
      <c r="F6" s="33">
        <v>4054</v>
      </c>
      <c r="G6" s="53">
        <v>14823</v>
      </c>
      <c r="H6" s="33">
        <v>14823</v>
      </c>
    </row>
    <row r="7" spans="4:8" ht="15.75" x14ac:dyDescent="0.25">
      <c r="D7" s="3" t="s">
        <v>2</v>
      </c>
      <c r="E7" s="50">
        <v>125475</v>
      </c>
      <c r="F7" s="31">
        <v>1095.2</v>
      </c>
      <c r="G7" s="54">
        <v>4019</v>
      </c>
      <c r="H7" s="31">
        <v>4019</v>
      </c>
    </row>
    <row r="8" spans="4:8" ht="15.75" x14ac:dyDescent="0.25">
      <c r="D8" s="3" t="s">
        <v>66</v>
      </c>
      <c r="E8" s="50">
        <v>2400</v>
      </c>
      <c r="F8" s="31"/>
      <c r="G8" s="54"/>
      <c r="H8" s="31"/>
    </row>
    <row r="9" spans="4:8" ht="15.75" x14ac:dyDescent="0.25">
      <c r="D9" s="3" t="s">
        <v>3</v>
      </c>
      <c r="E9" s="51">
        <v>3500</v>
      </c>
      <c r="F9" s="31"/>
      <c r="G9" s="54">
        <v>70</v>
      </c>
      <c r="H9" s="31">
        <v>70</v>
      </c>
    </row>
    <row r="10" spans="4:8" ht="15.75" x14ac:dyDescent="0.25">
      <c r="D10" s="3" t="s">
        <v>4</v>
      </c>
      <c r="E10" s="68">
        <v>1900</v>
      </c>
      <c r="F10" s="69"/>
      <c r="G10" s="54">
        <v>30</v>
      </c>
      <c r="H10" s="31">
        <v>30</v>
      </c>
    </row>
    <row r="11" spans="4:8" ht="15.75" x14ac:dyDescent="0.25">
      <c r="D11" s="3" t="s">
        <v>5</v>
      </c>
      <c r="E11" s="51">
        <f>20*110+10*100</f>
        <v>3200</v>
      </c>
      <c r="F11" s="31">
        <v>60</v>
      </c>
      <c r="G11" s="54">
        <v>40</v>
      </c>
      <c r="H11" s="31">
        <v>40</v>
      </c>
    </row>
    <row r="12" spans="4:8" ht="15.75" x14ac:dyDescent="0.25">
      <c r="D12" s="3" t="s">
        <v>6</v>
      </c>
      <c r="E12" s="51">
        <v>195745</v>
      </c>
      <c r="F12" s="31">
        <v>14487.2</v>
      </c>
      <c r="G12" s="54">
        <v>8177.55</v>
      </c>
      <c r="H12" s="31">
        <v>8177.55</v>
      </c>
    </row>
    <row r="13" spans="4:8" ht="15.75" x14ac:dyDescent="0.25">
      <c r="D13" s="3" t="s">
        <v>7</v>
      </c>
      <c r="E13" s="51">
        <v>2500</v>
      </c>
      <c r="F13" s="31">
        <v>333.92</v>
      </c>
      <c r="G13" s="54"/>
      <c r="H13" s="31">
        <v>0</v>
      </c>
    </row>
    <row r="14" spans="4:8" ht="15.75" x14ac:dyDescent="0.25">
      <c r="D14" s="3" t="s">
        <v>8</v>
      </c>
      <c r="E14" s="51">
        <v>0</v>
      </c>
      <c r="F14" s="31">
        <v>24386.48</v>
      </c>
      <c r="G14" s="54"/>
      <c r="H14" s="31">
        <v>0</v>
      </c>
    </row>
    <row r="15" spans="4:8" ht="15.75" x14ac:dyDescent="0.25">
      <c r="D15" s="3" t="s">
        <v>9</v>
      </c>
      <c r="E15" s="51">
        <v>10000</v>
      </c>
      <c r="F15" s="31"/>
      <c r="G15" s="54"/>
      <c r="H15" s="31">
        <v>0</v>
      </c>
    </row>
    <row r="16" spans="4:8" ht="15.75" x14ac:dyDescent="0.25">
      <c r="D16" s="3" t="s">
        <v>10</v>
      </c>
      <c r="E16" s="51">
        <v>50000</v>
      </c>
      <c r="F16" s="31">
        <v>33840</v>
      </c>
      <c r="G16" s="54">
        <v>5217.42</v>
      </c>
      <c r="H16" s="31">
        <v>5217.42</v>
      </c>
    </row>
    <row r="17" spans="4:8" ht="15.75" x14ac:dyDescent="0.25">
      <c r="D17" s="3" t="s">
        <v>11</v>
      </c>
      <c r="E17" s="51">
        <v>42000</v>
      </c>
      <c r="F17" s="31">
        <v>43657.9</v>
      </c>
      <c r="G17" s="54"/>
      <c r="H17" s="31">
        <v>0</v>
      </c>
    </row>
    <row r="18" spans="4:8" ht="15.75" x14ac:dyDescent="0.25">
      <c r="D18" s="3" t="s">
        <v>12</v>
      </c>
      <c r="E18" s="51">
        <v>3500</v>
      </c>
      <c r="F18" s="31"/>
      <c r="G18" s="54">
        <v>40</v>
      </c>
      <c r="H18" s="31">
        <v>40</v>
      </c>
    </row>
    <row r="19" spans="4:8" ht="15.75" x14ac:dyDescent="0.25">
      <c r="D19" s="3" t="s">
        <v>13</v>
      </c>
      <c r="E19" s="51">
        <v>0</v>
      </c>
      <c r="F19" s="31"/>
      <c r="G19" s="54"/>
      <c r="H19" s="31">
        <v>0</v>
      </c>
    </row>
    <row r="20" spans="4:8" ht="15.75" x14ac:dyDescent="0.25">
      <c r="D20" s="3" t="s">
        <v>14</v>
      </c>
      <c r="E20" s="51">
        <v>25000</v>
      </c>
      <c r="F20" s="31"/>
      <c r="G20" s="54"/>
      <c r="H20" s="31">
        <v>0</v>
      </c>
    </row>
    <row r="21" spans="4:8" ht="15.75" x14ac:dyDescent="0.25">
      <c r="D21" s="3" t="s">
        <v>15</v>
      </c>
      <c r="E21" s="51">
        <v>25</v>
      </c>
      <c r="F21" s="31"/>
      <c r="G21" s="54">
        <v>1.41</v>
      </c>
      <c r="H21" s="31">
        <v>1.41</v>
      </c>
    </row>
    <row r="22" spans="4:8" ht="16.5" thickBot="1" x14ac:dyDescent="0.3">
      <c r="D22" s="4" t="s">
        <v>16</v>
      </c>
      <c r="E22" s="52">
        <v>400</v>
      </c>
      <c r="F22" s="35"/>
      <c r="G22" s="55">
        <v>4.82</v>
      </c>
      <c r="H22" s="35">
        <v>4.82</v>
      </c>
    </row>
    <row r="23" spans="4:8" ht="16.5" thickTop="1" thickBot="1" x14ac:dyDescent="0.3">
      <c r="F23" s="38"/>
      <c r="G23" s="41"/>
    </row>
    <row r="24" spans="4:8" ht="20.25" thickBot="1" x14ac:dyDescent="0.35">
      <c r="D24" s="5" t="s">
        <v>17</v>
      </c>
      <c r="E24" s="14">
        <f>SUM(E6:E22)</f>
        <v>941145</v>
      </c>
      <c r="F24" s="56">
        <f>SUM(F6:F23)</f>
        <v>121914.70000000001</v>
      </c>
      <c r="G24" s="56">
        <f>SUM(G6:G22)</f>
        <v>32423.200000000001</v>
      </c>
      <c r="H24" s="14">
        <v>32423.200000000001</v>
      </c>
    </row>
    <row r="25" spans="4:8" ht="15.75" thickBot="1" x14ac:dyDescent="0.3"/>
    <row r="26" spans="4:8" ht="20.25" thickBot="1" x14ac:dyDescent="0.35">
      <c r="D26" s="6" t="s">
        <v>18</v>
      </c>
      <c r="E26" s="15"/>
    </row>
    <row r="27" spans="4:8" ht="16.5" thickBot="1" x14ac:dyDescent="0.3">
      <c r="D27" s="2" t="s">
        <v>1</v>
      </c>
      <c r="E27" s="58">
        <f>E6</f>
        <v>475500</v>
      </c>
      <c r="F27" s="31">
        <v>1748</v>
      </c>
      <c r="G27" s="54">
        <v>522</v>
      </c>
      <c r="H27" s="31">
        <v>522</v>
      </c>
    </row>
    <row r="28" spans="4:8" ht="16.5" thickBot="1" x14ac:dyDescent="0.3">
      <c r="D28" s="3" t="s">
        <v>3</v>
      </c>
      <c r="E28" s="58">
        <f>E9</f>
        <v>3500</v>
      </c>
      <c r="F28" s="31"/>
      <c r="G28" s="54"/>
      <c r="H28" s="31">
        <v>0</v>
      </c>
    </row>
    <row r="29" spans="4:8" ht="16.5" thickBot="1" x14ac:dyDescent="0.3">
      <c r="D29" s="7"/>
      <c r="E29" s="59"/>
      <c r="F29" s="31"/>
      <c r="G29" s="54"/>
      <c r="H29" s="31"/>
    </row>
    <row r="30" spans="4:8" ht="16.5" thickBot="1" x14ac:dyDescent="0.3">
      <c r="D30" s="3" t="s">
        <v>19</v>
      </c>
      <c r="E30" s="60">
        <v>0</v>
      </c>
      <c r="F30" s="31"/>
      <c r="G30" s="54"/>
      <c r="H30" s="31">
        <v>0</v>
      </c>
    </row>
    <row r="31" spans="4:8" ht="16.5" thickBot="1" x14ac:dyDescent="0.3">
      <c r="D31" s="3" t="s">
        <v>20</v>
      </c>
      <c r="E31" s="60">
        <v>22500</v>
      </c>
      <c r="F31" s="31"/>
      <c r="G31" s="54"/>
      <c r="H31" s="31">
        <v>0</v>
      </c>
    </row>
    <row r="32" spans="4:8" ht="16.5" thickBot="1" x14ac:dyDescent="0.3">
      <c r="D32" s="3" t="s">
        <v>21</v>
      </c>
      <c r="E32" s="60">
        <f>45*500</f>
        <v>22500</v>
      </c>
      <c r="F32" s="31">
        <v>17250</v>
      </c>
      <c r="G32" s="54">
        <v>3000</v>
      </c>
      <c r="H32" s="31">
        <v>3000</v>
      </c>
    </row>
    <row r="33" spans="4:9" ht="16.5" thickBot="1" x14ac:dyDescent="0.3">
      <c r="D33" s="3" t="s">
        <v>22</v>
      </c>
      <c r="E33" s="61">
        <v>0</v>
      </c>
      <c r="F33" s="31"/>
      <c r="G33" s="54"/>
      <c r="H33" s="31">
        <v>0</v>
      </c>
    </row>
    <row r="34" spans="4:9" ht="16.5" thickBot="1" x14ac:dyDescent="0.3">
      <c r="D34" s="3" t="s">
        <v>23</v>
      </c>
      <c r="E34" s="60">
        <v>1500</v>
      </c>
      <c r="F34" s="31"/>
      <c r="G34" s="54"/>
      <c r="H34" s="31">
        <v>0</v>
      </c>
    </row>
    <row r="35" spans="4:9" ht="16.5" thickBot="1" x14ac:dyDescent="0.3">
      <c r="D35" s="3" t="s">
        <v>24</v>
      </c>
      <c r="E35" s="60">
        <v>3000</v>
      </c>
      <c r="F35" s="31"/>
      <c r="G35" s="54">
        <v>1940.87</v>
      </c>
      <c r="H35" s="31">
        <v>1940.87</v>
      </c>
    </row>
    <row r="36" spans="4:9" ht="16.5" thickBot="1" x14ac:dyDescent="0.3">
      <c r="D36" s="3" t="s">
        <v>25</v>
      </c>
      <c r="E36" s="60">
        <v>8000</v>
      </c>
      <c r="F36" s="31"/>
      <c r="G36" s="54"/>
      <c r="H36" s="31">
        <v>0</v>
      </c>
    </row>
    <row r="37" spans="4:9" ht="16.5" thickBot="1" x14ac:dyDescent="0.3">
      <c r="D37" s="7"/>
      <c r="E37" s="59"/>
      <c r="F37" s="31"/>
      <c r="G37" s="54"/>
      <c r="H37" s="31"/>
    </row>
    <row r="38" spans="4:9" ht="16.5" thickBot="1" x14ac:dyDescent="0.3">
      <c r="D38" s="3" t="s">
        <v>26</v>
      </c>
      <c r="E38" s="60">
        <v>10000</v>
      </c>
      <c r="F38" s="31"/>
      <c r="G38" s="54"/>
      <c r="H38" s="31">
        <v>0</v>
      </c>
    </row>
    <row r="39" spans="4:9" ht="16.5" thickBot="1" x14ac:dyDescent="0.3">
      <c r="D39" s="8" t="s">
        <v>27</v>
      </c>
      <c r="E39" s="60">
        <v>5000</v>
      </c>
      <c r="F39" s="31">
        <v>2099.16</v>
      </c>
      <c r="G39" s="54"/>
      <c r="H39" s="31">
        <v>0</v>
      </c>
    </row>
    <row r="40" spans="4:9" ht="16.5" thickBot="1" x14ac:dyDescent="0.3">
      <c r="D40" s="3" t="s">
        <v>28</v>
      </c>
      <c r="E40" s="60">
        <v>50000</v>
      </c>
      <c r="F40" s="31">
        <v>35903.629999999997</v>
      </c>
      <c r="G40" s="54">
        <v>193.4</v>
      </c>
      <c r="H40" s="31">
        <v>193.4</v>
      </c>
    </row>
    <row r="41" spans="4:9" ht="16.5" thickBot="1" x14ac:dyDescent="0.3">
      <c r="D41" s="2" t="s">
        <v>29</v>
      </c>
      <c r="E41" s="60">
        <v>10000</v>
      </c>
      <c r="F41" s="31"/>
      <c r="G41" s="54"/>
      <c r="H41" s="31">
        <v>0</v>
      </c>
    </row>
    <row r="42" spans="4:9" ht="16.5" thickBot="1" x14ac:dyDescent="0.3">
      <c r="D42" s="3" t="s">
        <v>30</v>
      </c>
      <c r="E42" s="60">
        <f>E17+42000</f>
        <v>84000</v>
      </c>
      <c r="F42" s="31">
        <v>52286.239999999998</v>
      </c>
      <c r="G42" s="54"/>
      <c r="H42" s="31">
        <v>0</v>
      </c>
      <c r="I42" s="38"/>
    </row>
    <row r="43" spans="4:9" ht="16.5" thickBot="1" x14ac:dyDescent="0.3">
      <c r="D43" s="3" t="s">
        <v>31</v>
      </c>
      <c r="E43" s="60">
        <v>28000</v>
      </c>
      <c r="F43" s="31"/>
      <c r="G43" s="54"/>
      <c r="H43" s="31">
        <v>0</v>
      </c>
    </row>
    <row r="44" spans="4:9" ht="16.5" thickBot="1" x14ac:dyDescent="0.3">
      <c r="D44" s="9"/>
      <c r="E44" s="30"/>
      <c r="F44" s="31"/>
      <c r="G44" s="31"/>
      <c r="H44" s="31"/>
    </row>
    <row r="45" spans="4:9" ht="16.5" thickBot="1" x14ac:dyDescent="0.3">
      <c r="D45" s="3" t="s">
        <v>62</v>
      </c>
      <c r="E45" s="29">
        <v>67750</v>
      </c>
      <c r="F45" s="31">
        <v>5804.67</v>
      </c>
      <c r="G45" s="31">
        <v>5804.67</v>
      </c>
      <c r="H45" s="31">
        <f>G45</f>
        <v>5804.67</v>
      </c>
    </row>
    <row r="46" spans="4:9" ht="16.5" thickBot="1" x14ac:dyDescent="0.3">
      <c r="D46" s="3" t="s">
        <v>32</v>
      </c>
      <c r="E46" s="60">
        <v>6345</v>
      </c>
      <c r="F46" s="31">
        <v>444.06</v>
      </c>
      <c r="G46" s="54">
        <v>444.05</v>
      </c>
      <c r="H46" s="31">
        <v>444.05</v>
      </c>
    </row>
    <row r="47" spans="4:9" ht="16.5" thickBot="1" x14ac:dyDescent="0.3">
      <c r="D47" s="3" t="s">
        <v>33</v>
      </c>
      <c r="E47" s="60">
        <v>2400</v>
      </c>
      <c r="F47" s="31"/>
      <c r="G47" s="54"/>
      <c r="H47" s="31">
        <v>0</v>
      </c>
    </row>
    <row r="48" spans="4:9" ht="16.5" thickBot="1" x14ac:dyDescent="0.3">
      <c r="D48" s="3" t="s">
        <v>34</v>
      </c>
      <c r="E48" s="60">
        <v>21000</v>
      </c>
      <c r="F48" s="31">
        <v>1542</v>
      </c>
      <c r="G48" s="54">
        <v>1542</v>
      </c>
      <c r="H48" s="31">
        <v>1542</v>
      </c>
    </row>
    <row r="49" spans="4:9" ht="16.5" thickBot="1" x14ac:dyDescent="0.3">
      <c r="D49" s="3" t="s">
        <v>35</v>
      </c>
      <c r="E49" s="60">
        <v>3000</v>
      </c>
      <c r="F49" s="31"/>
      <c r="G49" s="54"/>
      <c r="H49" s="31">
        <v>0</v>
      </c>
    </row>
    <row r="50" spans="4:9" ht="16.5" thickBot="1" x14ac:dyDescent="0.3">
      <c r="D50" s="3" t="s">
        <v>36</v>
      </c>
      <c r="E50" s="60">
        <v>14000</v>
      </c>
      <c r="F50" s="31">
        <v>269.79000000000002</v>
      </c>
      <c r="G50" s="54">
        <v>841.54</v>
      </c>
      <c r="H50" s="31">
        <v>841.54</v>
      </c>
    </row>
    <row r="51" spans="4:9" ht="16.5" thickBot="1" x14ac:dyDescent="0.3">
      <c r="D51" s="3" t="s">
        <v>37</v>
      </c>
      <c r="E51" s="60">
        <v>3000</v>
      </c>
      <c r="F51" s="31">
        <v>201.49</v>
      </c>
      <c r="G51" s="54">
        <v>391.06</v>
      </c>
      <c r="H51" s="31">
        <v>391.06</v>
      </c>
    </row>
    <row r="52" spans="4:9" ht="16.5" thickBot="1" x14ac:dyDescent="0.3">
      <c r="D52" s="7"/>
      <c r="E52" s="62"/>
      <c r="F52" s="31"/>
      <c r="G52" s="54"/>
      <c r="H52" s="31"/>
    </row>
    <row r="53" spans="4:9" ht="16.5" thickBot="1" x14ac:dyDescent="0.3">
      <c r="D53" s="3" t="s">
        <v>14</v>
      </c>
      <c r="E53" s="58">
        <v>40000</v>
      </c>
      <c r="F53" s="31"/>
      <c r="G53" s="54">
        <v>1885.05</v>
      </c>
      <c r="H53" s="31">
        <v>1885.05</v>
      </c>
      <c r="I53" s="38"/>
    </row>
    <row r="54" spans="4:9" ht="16.5" thickBot="1" x14ac:dyDescent="0.3">
      <c r="D54" s="3" t="s">
        <v>38</v>
      </c>
      <c r="E54" s="63">
        <v>16000</v>
      </c>
      <c r="F54" s="31">
        <v>278.61</v>
      </c>
      <c r="G54" s="54">
        <v>1352.47</v>
      </c>
      <c r="H54" s="31">
        <v>1352.47</v>
      </c>
    </row>
    <row r="55" spans="4:9" ht="16.5" thickBot="1" x14ac:dyDescent="0.3">
      <c r="D55" s="3" t="s">
        <v>39</v>
      </c>
      <c r="E55" s="63">
        <v>3000</v>
      </c>
      <c r="F55" s="31"/>
      <c r="G55" s="54"/>
      <c r="H55" s="31">
        <v>0</v>
      </c>
    </row>
    <row r="56" spans="4:9" ht="16.5" thickBot="1" x14ac:dyDescent="0.3">
      <c r="D56" s="7"/>
      <c r="E56" s="62"/>
      <c r="F56" s="31"/>
      <c r="G56" s="54"/>
      <c r="H56" s="31"/>
    </row>
    <row r="57" spans="4:9" ht="16.5" thickBot="1" x14ac:dyDescent="0.3">
      <c r="D57" s="3" t="s">
        <v>40</v>
      </c>
      <c r="E57" s="64">
        <v>3000</v>
      </c>
      <c r="F57" s="31"/>
      <c r="G57" s="54">
        <v>450</v>
      </c>
      <c r="H57" s="31">
        <v>450</v>
      </c>
    </row>
    <row r="58" spans="4:9" ht="16.5" thickBot="1" x14ac:dyDescent="0.3">
      <c r="D58" s="10" t="s">
        <v>41</v>
      </c>
      <c r="E58" s="63">
        <v>20000</v>
      </c>
      <c r="F58" s="31">
        <v>6129.84</v>
      </c>
      <c r="G58" s="54">
        <v>308.51</v>
      </c>
      <c r="H58" s="31">
        <v>308.51</v>
      </c>
    </row>
    <row r="59" spans="4:9" ht="16.5" thickBot="1" x14ac:dyDescent="0.3">
      <c r="D59" s="11"/>
      <c r="E59" s="62"/>
      <c r="F59" s="31"/>
      <c r="G59" s="54"/>
      <c r="H59" s="31"/>
    </row>
    <row r="60" spans="4:9" ht="16.5" thickBot="1" x14ac:dyDescent="0.3">
      <c r="D60" s="3" t="s">
        <v>42</v>
      </c>
      <c r="E60" s="64">
        <v>5000</v>
      </c>
      <c r="F60" s="31"/>
      <c r="G60" s="54"/>
      <c r="H60" s="31">
        <v>0</v>
      </c>
    </row>
    <row r="61" spans="4:9" ht="16.5" thickBot="1" x14ac:dyDescent="0.3">
      <c r="D61" s="3" t="s">
        <v>43</v>
      </c>
      <c r="E61" s="64">
        <v>4000</v>
      </c>
      <c r="F61" s="31"/>
      <c r="G61" s="54">
        <v>4500</v>
      </c>
      <c r="H61" s="31">
        <v>4500</v>
      </c>
    </row>
    <row r="62" spans="4:9" ht="16.5" thickBot="1" x14ac:dyDescent="0.3">
      <c r="D62" s="3" t="s">
        <v>44</v>
      </c>
      <c r="E62" s="64">
        <v>1000</v>
      </c>
      <c r="F62" s="31"/>
      <c r="G62" s="54">
        <v>2871.76</v>
      </c>
      <c r="H62" s="31">
        <v>2871.76</v>
      </c>
    </row>
    <row r="63" spans="4:9" ht="16.5" thickBot="1" x14ac:dyDescent="0.3">
      <c r="D63" s="11"/>
      <c r="E63" s="65"/>
      <c r="F63" s="31"/>
      <c r="G63" s="54"/>
      <c r="H63" s="31"/>
    </row>
    <row r="64" spans="4:9" ht="16.5" thickBot="1" x14ac:dyDescent="0.3">
      <c r="D64" s="13" t="s">
        <v>50</v>
      </c>
      <c r="E64" s="64">
        <v>10000</v>
      </c>
      <c r="F64" s="31">
        <v>1401</v>
      </c>
      <c r="G64" s="54"/>
      <c r="H64" s="31">
        <v>0</v>
      </c>
    </row>
    <row r="65" spans="4:8" ht="16.5" thickBot="1" x14ac:dyDescent="0.3">
      <c r="D65" s="18" t="s">
        <v>51</v>
      </c>
      <c r="E65" s="64"/>
      <c r="F65" s="31"/>
      <c r="G65" s="54"/>
      <c r="H65" s="31">
        <v>0</v>
      </c>
    </row>
    <row r="66" spans="4:8" ht="16.5" thickBot="1" x14ac:dyDescent="0.3">
      <c r="D66" s="3" t="s">
        <v>45</v>
      </c>
      <c r="E66" s="64">
        <v>6000</v>
      </c>
      <c r="F66" s="31"/>
      <c r="G66" s="54"/>
      <c r="H66" s="31">
        <v>0</v>
      </c>
    </row>
    <row r="67" spans="4:8" ht="16.5" thickBot="1" x14ac:dyDescent="0.3">
      <c r="D67" s="3" t="s">
        <v>46</v>
      </c>
      <c r="E67" s="64">
        <v>2000</v>
      </c>
      <c r="F67" s="31"/>
      <c r="G67" s="54"/>
      <c r="H67" s="31">
        <v>0</v>
      </c>
    </row>
    <row r="68" spans="4:8" ht="16.5" thickBot="1" x14ac:dyDescent="0.3">
      <c r="D68" s="3" t="s">
        <v>47</v>
      </c>
      <c r="E68" s="64">
        <v>2000</v>
      </c>
      <c r="F68" s="31"/>
      <c r="G68" s="54"/>
      <c r="H68" s="31">
        <v>0</v>
      </c>
    </row>
    <row r="69" spans="4:8" ht="16.5" thickBot="1" x14ac:dyDescent="0.3">
      <c r="D69" s="3" t="s">
        <v>48</v>
      </c>
      <c r="E69" s="66">
        <v>0</v>
      </c>
      <c r="F69" s="31"/>
      <c r="G69" s="54"/>
      <c r="H69" s="36">
        <v>0</v>
      </c>
    </row>
    <row r="70" spans="4:8" ht="16.5" thickBot="1" x14ac:dyDescent="0.3">
      <c r="E70" s="16"/>
      <c r="F70" s="40"/>
      <c r="G70" s="48"/>
      <c r="H70" s="32"/>
    </row>
    <row r="71" spans="4:8" ht="20.25" thickBot="1" x14ac:dyDescent="0.35">
      <c r="D71" s="12" t="s">
        <v>49</v>
      </c>
      <c r="E71" s="22">
        <f>SUM(E27:E69)</f>
        <v>952995</v>
      </c>
      <c r="F71" s="39">
        <v>125358.48999999999</v>
      </c>
      <c r="G71" s="39">
        <f>SUM(G27:G69)</f>
        <v>26047.379999999997</v>
      </c>
      <c r="H71" s="39">
        <v>26047.38</v>
      </c>
    </row>
    <row r="72" spans="4:8" ht="15.75" thickBot="1" x14ac:dyDescent="0.3">
      <c r="E72" s="23"/>
      <c r="F72" s="41"/>
      <c r="G72" s="41"/>
      <c r="H72" s="37"/>
    </row>
    <row r="73" spans="4:8" ht="18.75" thickBot="1" x14ac:dyDescent="0.3">
      <c r="D73" s="19" t="s">
        <v>53</v>
      </c>
      <c r="E73" s="24">
        <f>E24-E71</f>
        <v>-11850</v>
      </c>
      <c r="F73" s="42">
        <f>F24-F71</f>
        <v>-3443.789999999979</v>
      </c>
      <c r="G73" s="57">
        <f>G24-G71</f>
        <v>6375.8200000000033</v>
      </c>
      <c r="H73" s="67">
        <v>6375.82</v>
      </c>
    </row>
    <row r="74" spans="4:8" x14ac:dyDescent="0.25">
      <c r="E74" s="23"/>
    </row>
    <row r="75" spans="4:8" ht="15.75" x14ac:dyDescent="0.25">
      <c r="D75" s="3" t="s">
        <v>54</v>
      </c>
      <c r="E75" s="44">
        <v>160131.61000000002</v>
      </c>
      <c r="H75" s="44">
        <v>160131.61000000002</v>
      </c>
    </row>
    <row r="76" spans="4:8" ht="15.75" x14ac:dyDescent="0.25">
      <c r="D76" s="3" t="s">
        <v>55</v>
      </c>
      <c r="E76" s="45">
        <f>E73</f>
        <v>-11850</v>
      </c>
      <c r="H76" s="47">
        <f>H73</f>
        <v>6375.82</v>
      </c>
    </row>
    <row r="77" spans="4:8" ht="15.75" x14ac:dyDescent="0.25">
      <c r="D77" s="3" t="s">
        <v>56</v>
      </c>
      <c r="E77" s="45">
        <v>425</v>
      </c>
      <c r="H77" s="47">
        <f>H22</f>
        <v>4.82</v>
      </c>
    </row>
    <row r="78" spans="4:8" ht="15.75" x14ac:dyDescent="0.25">
      <c r="D78" s="3" t="s">
        <v>57</v>
      </c>
      <c r="E78" s="45">
        <v>0</v>
      </c>
      <c r="H78" s="45">
        <v>0</v>
      </c>
    </row>
    <row r="79" spans="4:8" ht="15.75" x14ac:dyDescent="0.25">
      <c r="D79" s="3" t="s">
        <v>58</v>
      </c>
      <c r="E79" s="44">
        <f>E75+E76</f>
        <v>148281.61000000002</v>
      </c>
      <c r="H79" s="44">
        <f>H75+H76</f>
        <v>166507.43000000002</v>
      </c>
    </row>
    <row r="80" spans="4:8" ht="15.75" x14ac:dyDescent="0.25">
      <c r="D80" s="3"/>
      <c r="E80" s="46"/>
      <c r="H80" s="46"/>
    </row>
    <row r="81" spans="4:8" ht="15.75" x14ac:dyDescent="0.25">
      <c r="D81" s="25" t="s">
        <v>59</v>
      </c>
      <c r="E81" s="47">
        <f>Sheet1!$H$81+E77</f>
        <v>311298.82</v>
      </c>
      <c r="H81" s="47">
        <f>310869+H77-H78</f>
        <v>310873.82</v>
      </c>
    </row>
    <row r="82" spans="4:8" ht="16.5" thickBot="1" x14ac:dyDescent="0.3">
      <c r="D82" s="21"/>
      <c r="E82" s="37"/>
    </row>
    <row r="83" spans="4:8" ht="16.5" thickBot="1" x14ac:dyDescent="0.3">
      <c r="D83" s="26" t="s">
        <v>60</v>
      </c>
      <c r="E83" s="27">
        <v>471000.76</v>
      </c>
      <c r="H83" s="27">
        <f>H79+H81</f>
        <v>477381.25</v>
      </c>
    </row>
  </sheetData>
  <pageMargins left="0.7" right="0.7" top="0.75" bottom="0.7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: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2018-09-06T15:45:02Z</cp:lastPrinted>
  <dcterms:created xsi:type="dcterms:W3CDTF">2017-10-06T14:24:09Z</dcterms:created>
  <dcterms:modified xsi:type="dcterms:W3CDTF">2018-10-16T15:58:05Z</dcterms:modified>
</cp:coreProperties>
</file>